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parks-my.sharepoint.com/personal/nancy_saechao_parks_ca_gov/Documents/0.Grants Program/Intent/GC22/Final Award/"/>
    </mc:Choice>
  </mc:AlternateContent>
  <xr:revisionPtr revIDLastSave="3" documentId="8_{296180C2-685B-4D47-856F-FDD7490EF704}" xr6:coauthVersionLast="47" xr6:coauthVersionMax="47" xr10:uidLastSave="{75243F3E-158D-45A3-B351-0498F6C04F33}"/>
  <bookViews>
    <workbookView xWindow="-2925" yWindow="8002" windowWidth="19785" windowHeight="13875" xr2:uid="{A95361EE-D675-4545-89CA-46C0AECDBF2B}"/>
  </bookViews>
  <sheets>
    <sheet name="Education and Safet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1" l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3" i="1"/>
  <c r="N3" i="1"/>
  <c r="N4" i="1" s="1"/>
  <c r="N5" i="1" s="1"/>
  <c r="N6" i="1" s="1"/>
  <c r="N7" i="1" s="1"/>
  <c r="N8" i="1" s="1"/>
  <c r="N9" i="1" s="1"/>
  <c r="N10" i="1" l="1"/>
  <c r="N11" i="1" s="1"/>
  <c r="N12" i="1" s="1"/>
  <c r="N13" i="1" s="1"/>
  <c r="N14" i="1" s="1"/>
  <c r="N15" i="1" s="1"/>
  <c r="N16" i="1" s="1"/>
  <c r="M17" i="1"/>
  <c r="L17" i="1"/>
</calcChain>
</file>

<file path=xl/sharedStrings.xml><?xml version="1.0" encoding="utf-8"?>
<sst xmlns="http://schemas.openxmlformats.org/spreadsheetml/2006/main" count="99" uniqueCount="48">
  <si>
    <t>#</t>
  </si>
  <si>
    <t>Applicant</t>
  </si>
  <si>
    <t>Project Title</t>
  </si>
  <si>
    <t>Project Number</t>
  </si>
  <si>
    <t>Possible General Criteria Score</t>
  </si>
  <si>
    <t>Applicant General Criteria Score</t>
  </si>
  <si>
    <t>Division General Criteria Score</t>
  </si>
  <si>
    <t>Possible Project Criteria Score</t>
  </si>
  <si>
    <t>Applicant Project Criteria Score</t>
  </si>
  <si>
    <t>Division Project Criteria Score</t>
  </si>
  <si>
    <t>Total Project Score</t>
  </si>
  <si>
    <t>Amount Requested</t>
  </si>
  <si>
    <t>Amount Awarded</t>
  </si>
  <si>
    <t>Balance</t>
  </si>
  <si>
    <t>Sierra Avalanche Center</t>
  </si>
  <si>
    <t>Education &amp; Safety</t>
  </si>
  <si>
    <t>G22-04-51-S01</t>
  </si>
  <si>
    <t>N/A</t>
  </si>
  <si>
    <t>USFS - Tahoe National Forest</t>
  </si>
  <si>
    <t>G22-02-20-S01</t>
  </si>
  <si>
    <t>BLM - El Centro Field Office</t>
  </si>
  <si>
    <t>El Centro Safety</t>
  </si>
  <si>
    <t>G22-01-09-S01</t>
  </si>
  <si>
    <t>Santa Clara County Parks and Recreation Department</t>
  </si>
  <si>
    <t>G22-03-19-S01</t>
  </si>
  <si>
    <t>Friends of Jawbone</t>
  </si>
  <si>
    <t>Education &amp; Safety OwlsheadGPS 2023</t>
  </si>
  <si>
    <t>G22-04-13-S01</t>
  </si>
  <si>
    <t>Desert Group Search and Rescue Volunteer Inc.</t>
  </si>
  <si>
    <t>G22-04-09-S01</t>
  </si>
  <si>
    <t>Eastern Sierra Avalanche Center</t>
  </si>
  <si>
    <t>G22-04-44-S01</t>
  </si>
  <si>
    <t>El Dorado County CAO</t>
  </si>
  <si>
    <t>G22-03-06-S01</t>
  </si>
  <si>
    <t>City of California City</t>
  </si>
  <si>
    <t>G22-03-26-S01</t>
  </si>
  <si>
    <t>Los Angeles Police Department</t>
  </si>
  <si>
    <t>G22-03-66-S01</t>
  </si>
  <si>
    <t>BLM - Barstow Field Office</t>
  </si>
  <si>
    <t>Dumont Safety</t>
  </si>
  <si>
    <t>G22-01-04-S01</t>
  </si>
  <si>
    <t>BLM - Needles Field Office</t>
  </si>
  <si>
    <t>G22-01-12-S01</t>
  </si>
  <si>
    <t>Main Street Murals Inc</t>
  </si>
  <si>
    <t>G22-04-46-S01</t>
  </si>
  <si>
    <t>Project Heal the Land</t>
  </si>
  <si>
    <t>G22-04-45-S01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</si>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</sst>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BFDC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1" applyNumberFormat="1" applyFont="1" applyFill="1"/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164" fontId="6" fillId="0" borderId="3" xfId="0" applyNumberFormat="1" applyFont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164" fontId="6" fillId="0" borderId="4" xfId="1" applyNumberFormat="1" applyFont="1" applyFill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164" fontId="6" fillId="0" borderId="1" xfId="1" applyNumberFormat="1" applyFont="1" applyFill="1" applyBorder="1" applyAlignment="1">
      <alignment vertical="top"/>
    </xf>
    <xf numFmtId="164" fontId="6" fillId="0" borderId="6" xfId="1" applyNumberFormat="1" applyFont="1" applyFill="1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2" fillId="0" borderId="0" xfId="0" applyFont="1"/>
    <xf numFmtId="0" fontId="11" fillId="0" borderId="0" xfId="0" applyFont="1"/>
    <xf numFmtId="0" fontId="6" fillId="0" borderId="5" xfId="0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2" fontId="6" fillId="3" borderId="1" xfId="0" applyNumberFormat="1" applyFont="1" applyFill="1" applyBorder="1" applyAlignment="1">
      <alignment horizontal="center" vertical="top"/>
    </xf>
    <xf numFmtId="164" fontId="6" fillId="3" borderId="1" xfId="0" applyNumberFormat="1" applyFont="1" applyFill="1" applyBorder="1" applyAlignment="1">
      <alignment vertical="top"/>
    </xf>
    <xf numFmtId="164" fontId="6" fillId="3" borderId="1" xfId="1" applyNumberFormat="1" applyFont="1" applyFill="1" applyBorder="1" applyAlignment="1">
      <alignment vertical="top"/>
    </xf>
    <xf numFmtId="164" fontId="6" fillId="3" borderId="6" xfId="1" applyNumberFormat="1" applyFont="1" applyFill="1" applyBorder="1" applyAlignment="1">
      <alignment vertical="top"/>
    </xf>
    <xf numFmtId="0" fontId="6" fillId="3" borderId="7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top"/>
    </xf>
    <xf numFmtId="164" fontId="6" fillId="3" borderId="8" xfId="0" applyNumberFormat="1" applyFont="1" applyFill="1" applyBorder="1" applyAlignment="1">
      <alignment vertical="top"/>
    </xf>
    <xf numFmtId="164" fontId="6" fillId="3" borderId="8" xfId="1" applyNumberFormat="1" applyFont="1" applyFill="1" applyBorder="1" applyAlignment="1">
      <alignment vertical="top"/>
    </xf>
    <xf numFmtId="164" fontId="6" fillId="3" borderId="9" xfId="1" applyNumberFormat="1" applyFont="1" applyFill="1" applyBorder="1" applyAlignment="1">
      <alignment vertical="top"/>
    </xf>
    <xf numFmtId="2" fontId="6" fillId="0" borderId="1" xfId="0" applyNumberFormat="1" applyFont="1" applyBorder="1" applyAlignment="1">
      <alignment horizontal="center" vertical="top"/>
    </xf>
    <xf numFmtId="2" fontId="6" fillId="0" borderId="13" xfId="0" applyNumberFormat="1" applyFont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right" vertical="top" wrapText="1"/>
    </xf>
    <xf numFmtId="0" fontId="7" fillId="0" borderId="11" xfId="0" applyFont="1" applyFill="1" applyBorder="1" applyAlignment="1">
      <alignment horizontal="center" vertical="top"/>
    </xf>
    <xf numFmtId="2" fontId="7" fillId="0" borderId="11" xfId="0" applyNumberFormat="1" applyFont="1" applyFill="1" applyBorder="1" applyAlignment="1">
      <alignment horizontal="center" vertical="top"/>
    </xf>
    <xf numFmtId="164" fontId="7" fillId="0" borderId="11" xfId="0" applyNumberFormat="1" applyFont="1" applyFill="1" applyBorder="1" applyAlignment="1">
      <alignment vertical="top"/>
    </xf>
    <xf numFmtId="164" fontId="7" fillId="0" borderId="11" xfId="1" applyNumberFormat="1" applyFont="1" applyFill="1" applyBorder="1" applyAlignment="1">
      <alignment vertical="top"/>
    </xf>
    <xf numFmtId="164" fontId="7" fillId="0" borderId="12" xfId="1" applyNumberFormat="1" applyFont="1" applyFill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BFDC1"/>
      <color rgb="FFA5FDAD"/>
      <color rgb="FFA4FEC2"/>
      <color rgb="FFB0FECA"/>
      <color rgb="FFBAFED1"/>
      <color rgb="FFB9FFE8"/>
      <color rgb="FF93FFDB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F7AD3-A7E2-4FE0-B9B6-DAADDA22C876}">
  <sheetPr>
    <pageSetUpPr fitToPage="1"/>
  </sheetPr>
  <dimension ref="A1:N25"/>
  <sheetViews>
    <sheetView showGridLines="0" tabSelected="1" view="pageLayout" zoomScaleNormal="100" workbookViewId="0">
      <selection activeCell="E26" sqref="E26"/>
    </sheetView>
  </sheetViews>
  <sheetFormatPr defaultColWidth="2.85546875" defaultRowHeight="11.25" x14ac:dyDescent="0.2"/>
  <cols>
    <col min="1" max="1" width="4.42578125" style="3" customWidth="1"/>
    <col min="2" max="2" width="18.7109375" style="2" customWidth="1"/>
    <col min="3" max="3" width="18" style="2" customWidth="1"/>
    <col min="4" max="4" width="11.85546875" style="2" bestFit="1" customWidth="1"/>
    <col min="5" max="5" width="7.5703125" style="4" customWidth="1"/>
    <col min="6" max="6" width="8.140625" style="4" customWidth="1"/>
    <col min="7" max="7" width="7" style="5" customWidth="1"/>
    <col min="8" max="8" width="7.7109375" style="4" customWidth="1"/>
    <col min="9" max="9" width="8.28515625" style="4" customWidth="1"/>
    <col min="10" max="11" width="8.7109375" style="4" customWidth="1"/>
    <col min="12" max="12" width="10.5703125" style="4" customWidth="1"/>
    <col min="13" max="14" width="13.5703125" style="4" customWidth="1"/>
    <col min="15" max="16384" width="2.85546875" style="2"/>
  </cols>
  <sheetData>
    <row r="1" spans="1:14" ht="67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2" thickBot="1" x14ac:dyDescent="0.25">
      <c r="L2" s="6"/>
      <c r="M2" s="6"/>
      <c r="N2" s="7">
        <v>1750000</v>
      </c>
    </row>
    <row r="3" spans="1:14" x14ac:dyDescent="0.2">
      <c r="A3" s="8">
        <v>1</v>
      </c>
      <c r="B3" s="9" t="s">
        <v>14</v>
      </c>
      <c r="C3" s="9" t="s">
        <v>15</v>
      </c>
      <c r="D3" s="10" t="s">
        <v>16</v>
      </c>
      <c r="E3" s="10" t="s">
        <v>17</v>
      </c>
      <c r="F3" s="10" t="s">
        <v>17</v>
      </c>
      <c r="G3" s="10" t="s">
        <v>17</v>
      </c>
      <c r="H3" s="10">
        <v>105</v>
      </c>
      <c r="I3" s="10">
        <v>56</v>
      </c>
      <c r="J3" s="10">
        <v>57</v>
      </c>
      <c r="K3" s="41">
        <f t="shared" ref="K3:K16" si="0">SUM(J3/H3)*100</f>
        <v>54.285714285714285</v>
      </c>
      <c r="L3" s="11">
        <v>141864</v>
      </c>
      <c r="M3" s="12">
        <v>133814</v>
      </c>
      <c r="N3" s="13">
        <f t="shared" ref="N3:N16" si="1">SUM(N2-M3)</f>
        <v>1616186</v>
      </c>
    </row>
    <row r="4" spans="1:14" ht="22.5" x14ac:dyDescent="0.2">
      <c r="A4" s="28">
        <v>2</v>
      </c>
      <c r="B4" s="27" t="s">
        <v>18</v>
      </c>
      <c r="C4" s="27" t="s">
        <v>15</v>
      </c>
      <c r="D4" s="29" t="s">
        <v>19</v>
      </c>
      <c r="E4" s="29" t="s">
        <v>17</v>
      </c>
      <c r="F4" s="29" t="s">
        <v>17</v>
      </c>
      <c r="G4" s="29" t="s">
        <v>17</v>
      </c>
      <c r="H4" s="29">
        <v>105</v>
      </c>
      <c r="I4" s="29">
        <v>53</v>
      </c>
      <c r="J4" s="29">
        <v>53</v>
      </c>
      <c r="K4" s="30">
        <f t="shared" si="0"/>
        <v>50.476190476190474</v>
      </c>
      <c r="L4" s="31">
        <v>121796</v>
      </c>
      <c r="M4" s="32">
        <v>121796</v>
      </c>
      <c r="N4" s="33">
        <f t="shared" si="1"/>
        <v>1494390</v>
      </c>
    </row>
    <row r="5" spans="1:14" ht="22.5" x14ac:dyDescent="0.2">
      <c r="A5" s="14">
        <v>3</v>
      </c>
      <c r="B5" s="15" t="s">
        <v>20</v>
      </c>
      <c r="C5" s="15" t="s">
        <v>21</v>
      </c>
      <c r="D5" s="16" t="s">
        <v>22</v>
      </c>
      <c r="E5" s="16" t="s">
        <v>17</v>
      </c>
      <c r="F5" s="16" t="s">
        <v>17</v>
      </c>
      <c r="G5" s="16" t="s">
        <v>17</v>
      </c>
      <c r="H5" s="16">
        <v>105</v>
      </c>
      <c r="I5" s="16">
        <v>47</v>
      </c>
      <c r="J5" s="16">
        <v>50</v>
      </c>
      <c r="K5" s="40">
        <f t="shared" si="0"/>
        <v>47.619047619047613</v>
      </c>
      <c r="L5" s="17">
        <v>200000</v>
      </c>
      <c r="M5" s="18">
        <v>200000</v>
      </c>
      <c r="N5" s="19">
        <f t="shared" si="1"/>
        <v>1294390</v>
      </c>
    </row>
    <row r="6" spans="1:14" ht="33.75" x14ac:dyDescent="0.2">
      <c r="A6" s="28">
        <v>4</v>
      </c>
      <c r="B6" s="27" t="s">
        <v>23</v>
      </c>
      <c r="C6" s="27" t="s">
        <v>15</v>
      </c>
      <c r="D6" s="29" t="s">
        <v>24</v>
      </c>
      <c r="E6" s="29" t="s">
        <v>17</v>
      </c>
      <c r="F6" s="29" t="s">
        <v>17</v>
      </c>
      <c r="G6" s="29" t="s">
        <v>17</v>
      </c>
      <c r="H6" s="29">
        <v>105</v>
      </c>
      <c r="I6" s="29">
        <v>46</v>
      </c>
      <c r="J6" s="29">
        <v>48</v>
      </c>
      <c r="K6" s="30">
        <f t="shared" si="0"/>
        <v>45.714285714285715</v>
      </c>
      <c r="L6" s="31">
        <v>22521</v>
      </c>
      <c r="M6" s="32">
        <v>22521</v>
      </c>
      <c r="N6" s="33">
        <f t="shared" si="1"/>
        <v>1271869</v>
      </c>
    </row>
    <row r="7" spans="1:14" ht="22.5" x14ac:dyDescent="0.2">
      <c r="A7" s="14">
        <v>5</v>
      </c>
      <c r="B7" s="15" t="s">
        <v>25</v>
      </c>
      <c r="C7" s="15" t="s">
        <v>26</v>
      </c>
      <c r="D7" s="16" t="s">
        <v>27</v>
      </c>
      <c r="E7" s="16" t="s">
        <v>17</v>
      </c>
      <c r="F7" s="16" t="s">
        <v>17</v>
      </c>
      <c r="G7" s="16" t="s">
        <v>17</v>
      </c>
      <c r="H7" s="16">
        <v>105</v>
      </c>
      <c r="I7" s="16">
        <v>45</v>
      </c>
      <c r="J7" s="16">
        <v>48</v>
      </c>
      <c r="K7" s="40">
        <f t="shared" si="0"/>
        <v>45.714285714285715</v>
      </c>
      <c r="L7" s="17">
        <v>57800</v>
      </c>
      <c r="M7" s="18">
        <v>57800</v>
      </c>
      <c r="N7" s="19">
        <f t="shared" si="1"/>
        <v>1214069</v>
      </c>
    </row>
    <row r="8" spans="1:14" ht="23.25" customHeight="1" x14ac:dyDescent="0.2">
      <c r="A8" s="28">
        <v>6</v>
      </c>
      <c r="B8" s="27" t="s">
        <v>28</v>
      </c>
      <c r="C8" s="27" t="s">
        <v>15</v>
      </c>
      <c r="D8" s="29" t="s">
        <v>29</v>
      </c>
      <c r="E8" s="29" t="s">
        <v>17</v>
      </c>
      <c r="F8" s="29" t="s">
        <v>17</v>
      </c>
      <c r="G8" s="29" t="s">
        <v>17</v>
      </c>
      <c r="H8" s="29">
        <v>105</v>
      </c>
      <c r="I8" s="29">
        <v>57</v>
      </c>
      <c r="J8" s="29">
        <v>48</v>
      </c>
      <c r="K8" s="30">
        <f t="shared" si="0"/>
        <v>45.714285714285715</v>
      </c>
      <c r="L8" s="31">
        <v>200000</v>
      </c>
      <c r="M8" s="32">
        <v>200000</v>
      </c>
      <c r="N8" s="33">
        <f t="shared" si="1"/>
        <v>1014069</v>
      </c>
    </row>
    <row r="9" spans="1:14" ht="22.5" x14ac:dyDescent="0.2">
      <c r="A9" s="14">
        <v>7</v>
      </c>
      <c r="B9" s="15" t="s">
        <v>30</v>
      </c>
      <c r="C9" s="15" t="s">
        <v>15</v>
      </c>
      <c r="D9" s="16" t="s">
        <v>31</v>
      </c>
      <c r="E9" s="16" t="s">
        <v>17</v>
      </c>
      <c r="F9" s="16" t="s">
        <v>17</v>
      </c>
      <c r="G9" s="16" t="s">
        <v>17</v>
      </c>
      <c r="H9" s="16">
        <v>105</v>
      </c>
      <c r="I9" s="16">
        <v>55</v>
      </c>
      <c r="J9" s="16">
        <v>46</v>
      </c>
      <c r="K9" s="40">
        <f t="shared" si="0"/>
        <v>43.80952380952381</v>
      </c>
      <c r="L9" s="17">
        <v>64500</v>
      </c>
      <c r="M9" s="18">
        <v>64500</v>
      </c>
      <c r="N9" s="19">
        <f t="shared" si="1"/>
        <v>949569</v>
      </c>
    </row>
    <row r="10" spans="1:14" x14ac:dyDescent="0.2">
      <c r="A10" s="34">
        <v>8</v>
      </c>
      <c r="B10" s="35" t="s">
        <v>32</v>
      </c>
      <c r="C10" s="35" t="s">
        <v>15</v>
      </c>
      <c r="D10" s="36" t="s">
        <v>33</v>
      </c>
      <c r="E10" s="36" t="s">
        <v>17</v>
      </c>
      <c r="F10" s="36" t="s">
        <v>17</v>
      </c>
      <c r="G10" s="36" t="s">
        <v>17</v>
      </c>
      <c r="H10" s="36">
        <v>105</v>
      </c>
      <c r="I10" s="36">
        <v>53</v>
      </c>
      <c r="J10" s="36">
        <v>46</v>
      </c>
      <c r="K10" s="30">
        <f t="shared" si="0"/>
        <v>43.80952380952381</v>
      </c>
      <c r="L10" s="37">
        <v>84197</v>
      </c>
      <c r="M10" s="38">
        <v>81064</v>
      </c>
      <c r="N10" s="39">
        <f t="shared" si="1"/>
        <v>868505</v>
      </c>
    </row>
    <row r="11" spans="1:14" x14ac:dyDescent="0.2">
      <c r="A11" s="25">
        <v>9</v>
      </c>
      <c r="B11" s="15" t="s">
        <v>34</v>
      </c>
      <c r="C11" s="15" t="s">
        <v>15</v>
      </c>
      <c r="D11" s="16" t="s">
        <v>35</v>
      </c>
      <c r="E11" s="16" t="s">
        <v>17</v>
      </c>
      <c r="F11" s="16" t="s">
        <v>17</v>
      </c>
      <c r="G11" s="16" t="s">
        <v>17</v>
      </c>
      <c r="H11" s="16">
        <v>105</v>
      </c>
      <c r="I11" s="16">
        <v>45</v>
      </c>
      <c r="J11" s="16">
        <v>45</v>
      </c>
      <c r="K11" s="40">
        <f t="shared" si="0"/>
        <v>42.857142857142854</v>
      </c>
      <c r="L11" s="26">
        <v>119992</v>
      </c>
      <c r="M11" s="18">
        <v>119992</v>
      </c>
      <c r="N11" s="19">
        <f t="shared" si="1"/>
        <v>748513</v>
      </c>
    </row>
    <row r="12" spans="1:14" ht="22.5" x14ac:dyDescent="0.2">
      <c r="A12" s="28">
        <v>10</v>
      </c>
      <c r="B12" s="27" t="s">
        <v>36</v>
      </c>
      <c r="C12" s="27" t="s">
        <v>15</v>
      </c>
      <c r="D12" s="29" t="s">
        <v>37</v>
      </c>
      <c r="E12" s="29" t="s">
        <v>17</v>
      </c>
      <c r="F12" s="29" t="s">
        <v>17</v>
      </c>
      <c r="G12" s="29" t="s">
        <v>17</v>
      </c>
      <c r="H12" s="29">
        <v>105</v>
      </c>
      <c r="I12" s="29">
        <v>47</v>
      </c>
      <c r="J12" s="29">
        <v>44</v>
      </c>
      <c r="K12" s="30">
        <f t="shared" si="0"/>
        <v>41.904761904761905</v>
      </c>
      <c r="L12" s="31">
        <v>195600</v>
      </c>
      <c r="M12" s="32">
        <v>195600</v>
      </c>
      <c r="N12" s="33">
        <f t="shared" si="1"/>
        <v>552913</v>
      </c>
    </row>
    <row r="13" spans="1:14" ht="22.5" x14ac:dyDescent="0.2">
      <c r="A13" s="25">
        <v>11</v>
      </c>
      <c r="B13" s="15" t="s">
        <v>38</v>
      </c>
      <c r="C13" s="15" t="s">
        <v>39</v>
      </c>
      <c r="D13" s="16" t="s">
        <v>40</v>
      </c>
      <c r="E13" s="16" t="s">
        <v>17</v>
      </c>
      <c r="F13" s="16" t="s">
        <v>17</v>
      </c>
      <c r="G13" s="16" t="s">
        <v>17</v>
      </c>
      <c r="H13" s="16">
        <v>105</v>
      </c>
      <c r="I13" s="16">
        <v>44</v>
      </c>
      <c r="J13" s="16">
        <v>43</v>
      </c>
      <c r="K13" s="40">
        <f t="shared" si="0"/>
        <v>40.952380952380949</v>
      </c>
      <c r="L13" s="26">
        <v>97055</v>
      </c>
      <c r="M13" s="18">
        <v>97055</v>
      </c>
      <c r="N13" s="19">
        <f t="shared" si="1"/>
        <v>455858</v>
      </c>
    </row>
    <row r="14" spans="1:14" ht="22.5" x14ac:dyDescent="0.2">
      <c r="A14" s="28">
        <v>12</v>
      </c>
      <c r="B14" s="27" t="s">
        <v>41</v>
      </c>
      <c r="C14" s="27" t="s">
        <v>15</v>
      </c>
      <c r="D14" s="29" t="s">
        <v>42</v>
      </c>
      <c r="E14" s="29" t="s">
        <v>17</v>
      </c>
      <c r="F14" s="29" t="s">
        <v>17</v>
      </c>
      <c r="G14" s="29" t="s">
        <v>17</v>
      </c>
      <c r="H14" s="29">
        <v>105</v>
      </c>
      <c r="I14" s="29">
        <v>51</v>
      </c>
      <c r="J14" s="29">
        <v>42</v>
      </c>
      <c r="K14" s="30">
        <f t="shared" si="0"/>
        <v>40</v>
      </c>
      <c r="L14" s="31">
        <v>64200</v>
      </c>
      <c r="M14" s="32">
        <v>64200</v>
      </c>
      <c r="N14" s="33">
        <f t="shared" si="1"/>
        <v>391658</v>
      </c>
    </row>
    <row r="15" spans="1:14" x14ac:dyDescent="0.2">
      <c r="A15" s="25">
        <v>13</v>
      </c>
      <c r="B15" s="15" t="s">
        <v>43</v>
      </c>
      <c r="C15" s="15" t="s">
        <v>15</v>
      </c>
      <c r="D15" s="16" t="s">
        <v>44</v>
      </c>
      <c r="E15" s="16" t="s">
        <v>17</v>
      </c>
      <c r="F15" s="16" t="s">
        <v>17</v>
      </c>
      <c r="G15" s="16" t="s">
        <v>17</v>
      </c>
      <c r="H15" s="16">
        <v>105</v>
      </c>
      <c r="I15" s="16">
        <v>50</v>
      </c>
      <c r="J15" s="16">
        <v>39</v>
      </c>
      <c r="K15" s="40">
        <f t="shared" si="0"/>
        <v>37.142857142857146</v>
      </c>
      <c r="L15" s="26">
        <v>169427</v>
      </c>
      <c r="M15" s="18">
        <v>161597</v>
      </c>
      <c r="N15" s="19">
        <f t="shared" si="1"/>
        <v>230061</v>
      </c>
    </row>
    <row r="16" spans="1:14" ht="12" thickBot="1" x14ac:dyDescent="0.25">
      <c r="A16" s="28">
        <v>14</v>
      </c>
      <c r="B16" s="27" t="s">
        <v>45</v>
      </c>
      <c r="C16" s="27" t="s">
        <v>15</v>
      </c>
      <c r="D16" s="29" t="s">
        <v>46</v>
      </c>
      <c r="E16" s="29" t="s">
        <v>17</v>
      </c>
      <c r="F16" s="29" t="s">
        <v>17</v>
      </c>
      <c r="G16" s="29" t="s">
        <v>17</v>
      </c>
      <c r="H16" s="29">
        <v>105</v>
      </c>
      <c r="I16" s="29">
        <v>45</v>
      </c>
      <c r="J16" s="29">
        <v>33</v>
      </c>
      <c r="K16" s="30">
        <f t="shared" si="0"/>
        <v>31.428571428571427</v>
      </c>
      <c r="L16" s="31">
        <v>23250</v>
      </c>
      <c r="M16" s="32">
        <v>14550</v>
      </c>
      <c r="N16" s="33">
        <f t="shared" si="1"/>
        <v>215511</v>
      </c>
    </row>
    <row r="17" spans="1:14" ht="12" thickBot="1" x14ac:dyDescent="0.25">
      <c r="A17" s="42"/>
      <c r="B17" s="43"/>
      <c r="C17" s="44" t="s">
        <v>47</v>
      </c>
      <c r="D17" s="45"/>
      <c r="E17" s="45"/>
      <c r="F17" s="45"/>
      <c r="G17" s="45"/>
      <c r="H17" s="45"/>
      <c r="I17" s="45"/>
      <c r="J17" s="45"/>
      <c r="K17" s="46"/>
      <c r="L17" s="47">
        <f>SUM(L3:L16)</f>
        <v>1562202</v>
      </c>
      <c r="M17" s="48">
        <f>SUM(M3:M16)</f>
        <v>1534489</v>
      </c>
      <c r="N17" s="49">
        <f>N16</f>
        <v>215511</v>
      </c>
    </row>
    <row r="18" spans="1:14" ht="12.75" x14ac:dyDescent="0.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5" x14ac:dyDescent="0.25"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5" x14ac:dyDescent="0.25"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5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5" spans="1:14" ht="15" x14ac:dyDescent="0.25">
      <c r="C25" s="24"/>
    </row>
  </sheetData>
  <sheetProtection algorithmName="SHA-512" hashValue="NbiF2gsp0tx5H9vCIzB3g0h54jTBhAnHAApb4g0tOr2P1qehhmpEjjEbMw2DRNuHPf+T9eBcFO2PlAjJ6xhFag==" saltValue="03cTnVIgX2UyYSBxL2haKg==" spinCount="100000" sheet="1" selectLockedCells="1" selectUnlockedCells="1"/>
  <printOptions horizontalCentered="1"/>
  <pageMargins left="0.25" right="0.25" top="1" bottom="1" header="0.25" footer="0.5"/>
  <pageSetup scale="91" orientation="landscape" r:id="rId1"/>
  <headerFooter>
    <oddHeader>&amp;C&amp;"Arial,Bold"Final Awards
2022 Grants and Cooperative Agreements
Education and Safety Projects</oddHeader>
    <oddFooter>&amp;C&amp;"Arial,Regular"Page &amp;P of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3" ma:contentTypeDescription="Create a new document." ma:contentTypeScope="" ma:versionID="819fd917dfb498d7d72628ccaf9227c5">
  <xsd:schema xmlns:xsd="http://www.w3.org/2001/XMLSchema" xmlns:xs="http://www.w3.org/2001/XMLSchema" xmlns:p="http://schemas.microsoft.com/office/2006/metadata/properties" xmlns:ns2="95a7bea4-1558-4890-8039-e5ad0ed69925" targetNamespace="http://schemas.microsoft.com/office/2006/metadata/properties" ma:root="true" ma:fieldsID="0bb3a4ec8983b88631314eed2463f4a1" ns2:_="">
    <xsd:import namespace="95a7bea4-1558-4890-8039-e5ad0ed69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8CD54-9F69-49D9-8704-1819B061791B}"/>
</file>

<file path=customXml/itemProps2.xml><?xml version="1.0" encoding="utf-8"?>
<ds:datastoreItem xmlns:ds="http://schemas.openxmlformats.org/officeDocument/2006/customXml" ds:itemID="{5DA8519B-6D64-43C6-B549-D944DDF36E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9FDBC2-EB3D-49DA-B1B8-181C24BDE529}">
  <ds:schemaRefs>
    <ds:schemaRef ds:uri="http://schemas.microsoft.com/office/2006/metadata/properties"/>
    <ds:schemaRef ds:uri="http://schemas.microsoft.com/office/infopath/2007/PartnerControls"/>
    <ds:schemaRef ds:uri="95a7bea4-1558-4890-8039-e5ad0ed699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Education and Safety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Saechao, Nancy@Parks</cp:lastModifiedBy>
  <cp:revision/>
  <dcterms:created xsi:type="dcterms:W3CDTF">2021-07-28T23:04:20Z</dcterms:created>
  <dcterms:modified xsi:type="dcterms:W3CDTF">2022-08-18T20:17:01Z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